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BIRASRV1\Share_drv2\0911水道課\0020 旧上下水道経営室\☆下水道業務関係\01振興局等調査報告関係\平成28年度振興局等調査報告関係\経営比較分析\"/>
    </mc:Choice>
  </mc:AlternateContent>
  <workbookProtection workbookPassword="864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<sst xmlns="http://schemas.openxmlformats.org/spreadsheetml/2006/main" count="221" uniqueCount="111">
  <si>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</si>
  <si>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</si>
  <si>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</si>
  <si>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</si>
  <si>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</si>
  <si>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</si>
  <si>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</si>
  <si>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</si>
  <si>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</si>
  <si>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</si>
  <si>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</si>
  <si>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</si>
  <si>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</si>
  <si>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</si>
  <si>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</si>
  <si>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</si>
  <si>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</si>
  <si>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</si>
  <si>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</si>
  <si>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</si>
  <si>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</si>
  <si>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</si>
  <si>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</si>
  <si>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</si>
  <si>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</si>
  <si>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</si>
  <si>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</si>
  <si>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</si>
  <si>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</si>
  <si>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</si>
  <si>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</si>
  <si>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</si>
  <si>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</si>
  <si>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</si>
  <si>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</si>
  <si>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</si>
  <si>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</si>
  <si>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</si>
  <si>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</si>
  <si>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</si>
  <si>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</si>
  <si>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</si>
  <si>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</si>
  <si>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</si>
  <si>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</si>
  <si>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</si>
  <si>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</si>
  <si>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</si>
  <si>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</si>
  <si>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</si>
  <si>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</si>
  <si>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</si>
  <si>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</si>
  <si>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</si>
  <si>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</si>
  <si>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</si>
  <si>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</si>
  <si>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</si>
  <si>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</si>
  <si>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</si>
  <si>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</si>
  <si>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</si>
  <si>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</si>
  <si>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</si>
  <si>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</si>
  <si>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</si>
  <si>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</si>
  <si>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</si>
  <si>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</si>
  <si>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</si>
  <si>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</si>
  <si>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</si>
  <si>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</si>
  <si>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</si>
  <si>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</si>
  <si>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</si>
  <si>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</si>
  <si>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</si>
  <si>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</si>
  <si>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</si>
  <si>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</si>
  <si>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</si>
  <si>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</si>
  <si>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</si>
  <si>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</si>
  <si>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</si>
  <si>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</si>
  <si>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</si>
  <si>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</si>
  <si>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</si>
  <si>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</si>
  <si>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</si>
  <si>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</si>
  <si>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</si>
  <si>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</si>
  <si>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</si>
  <si>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安平町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</si>
  <si>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</si>
  <si>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</si>
  <si>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</si>
  <si>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</si>
  <si>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</si>
  <si>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</si>
  <si>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</si>
  <si>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</si>
  <si>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</si>
  <si>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</si>
  <si>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</si>
  <si>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債費のピークが平成37年度となっていることにより、収益的収支比率が100％を大きく下回っているが、その後、公債費は減少傾向となり比率は若干の増加が見込まれ、企業債残高対事業規模比率については、減少傾向となっていく。　　　　　　　　　汚水処理原価は、包括的民間委託により浄化センターの維持管理を委託したことで経費が節減され、平均値を下回っている。　　　　　　　　　　　　水洗化率は、平成31年度までは未普及地区の下水道整備により増加が見込まれるが、その後は横ばい傾向となっていく。</t>
    <rPh sb="0" eb="3">
      <t>コウサイヒ</t>
    </rPh>
    <rPh sb="8" eb="10">
      <t>ヘイセイ</t>
    </rPh>
    <rPh sb="12" eb="14">
      <t>ネンド</t>
    </rPh>
    <rPh sb="26" eb="29">
      <t>シュウエキテキ</t>
    </rPh>
    <rPh sb="29" eb="31">
      <t>シュウシ</t>
    </rPh>
    <rPh sb="31" eb="33">
      <t>ヒリツ</t>
    </rPh>
    <rPh sb="39" eb="40">
      <t>オオ</t>
    </rPh>
    <rPh sb="42" eb="44">
      <t>シタマワ</t>
    </rPh>
    <rPh sb="52" eb="53">
      <t>ゴ</t>
    </rPh>
    <rPh sb="54" eb="57">
      <t>コウサイヒ</t>
    </rPh>
    <rPh sb="58" eb="60">
      <t>ゲンショウ</t>
    </rPh>
    <rPh sb="60" eb="62">
      <t>ケイコウ</t>
    </rPh>
    <rPh sb="65" eb="67">
      <t>ヒリツ</t>
    </rPh>
    <rPh sb="68" eb="70">
      <t>ジャッカン</t>
    </rPh>
    <rPh sb="71" eb="73">
      <t>ゾウカ</t>
    </rPh>
    <rPh sb="74" eb="76">
      <t>ミコ</t>
    </rPh>
    <rPh sb="79" eb="81">
      <t>キギョウ</t>
    </rPh>
    <rPh sb="81" eb="82">
      <t>サイ</t>
    </rPh>
    <rPh sb="82" eb="84">
      <t>ザンダカ</t>
    </rPh>
    <rPh sb="84" eb="85">
      <t>タイ</t>
    </rPh>
    <rPh sb="85" eb="87">
      <t>ジギョウ</t>
    </rPh>
    <rPh sb="87" eb="89">
      <t>キボ</t>
    </rPh>
    <rPh sb="89" eb="91">
      <t>ヒリツ</t>
    </rPh>
    <rPh sb="97" eb="99">
      <t>ゲンショウ</t>
    </rPh>
    <rPh sb="99" eb="101">
      <t>ケイコウ</t>
    </rPh>
    <rPh sb="117" eb="119">
      <t>オスイ</t>
    </rPh>
    <rPh sb="119" eb="121">
      <t>ショリ</t>
    </rPh>
    <rPh sb="121" eb="123">
      <t>ゲンカ</t>
    </rPh>
    <rPh sb="125" eb="128">
      <t>ホウカツテキ</t>
    </rPh>
    <rPh sb="128" eb="130">
      <t>ミンカン</t>
    </rPh>
    <rPh sb="130" eb="132">
      <t>イタク</t>
    </rPh>
    <rPh sb="135" eb="137">
      <t>ジョウカ</t>
    </rPh>
    <rPh sb="142" eb="144">
      <t>イジ</t>
    </rPh>
    <rPh sb="144" eb="146">
      <t>カンリ</t>
    </rPh>
    <rPh sb="147" eb="149">
      <t>イタク</t>
    </rPh>
    <rPh sb="154" eb="156">
      <t>ケイヒ</t>
    </rPh>
    <rPh sb="157" eb="159">
      <t>セツゲン</t>
    </rPh>
    <rPh sb="162" eb="165">
      <t>ヘイキンチ</t>
    </rPh>
    <rPh sb="166" eb="168">
      <t>シタマワ</t>
    </rPh>
    <rPh sb="185" eb="188">
      <t>スイセンカ</t>
    </rPh>
    <rPh sb="188" eb="189">
      <t>リツ</t>
    </rPh>
    <rPh sb="191" eb="193">
      <t>ヘイセイ</t>
    </rPh>
    <rPh sb="195" eb="197">
      <t>ネンド</t>
    </rPh>
    <rPh sb="200" eb="203">
      <t>ミフキュウ</t>
    </rPh>
    <rPh sb="203" eb="205">
      <t>チク</t>
    </rPh>
    <rPh sb="206" eb="208">
      <t>ゲスイ</t>
    </rPh>
    <rPh sb="208" eb="209">
      <t>ドウ</t>
    </rPh>
    <rPh sb="209" eb="211">
      <t>セイビ</t>
    </rPh>
    <rPh sb="214" eb="216">
      <t>ゾウカ</t>
    </rPh>
    <rPh sb="217" eb="219">
      <t>ミコ</t>
    </rPh>
    <rPh sb="226" eb="227">
      <t>ゴ</t>
    </rPh>
    <rPh sb="228" eb="229">
      <t>ヨコ</t>
    </rPh>
    <rPh sb="231" eb="233">
      <t>ケイコウ</t>
    </rPh>
    <phoneticPr fontId="4"/>
  </si>
  <si>
    <t>施設等の更新については、平成28年度からストックマネジメント計画の調査・策定を行ない、実施設計を経て平成31年度から更新（改築）工事を実施する予定であり、その後も順次行っていく。</t>
    <rPh sb="0" eb="2">
      <t>シセツ</t>
    </rPh>
    <rPh sb="2" eb="3">
      <t>トウ</t>
    </rPh>
    <rPh sb="4" eb="6">
      <t>コウシン</t>
    </rPh>
    <rPh sb="12" eb="14">
      <t>ヘイセイ</t>
    </rPh>
    <rPh sb="16" eb="17">
      <t>ネン</t>
    </rPh>
    <rPh sb="17" eb="18">
      <t>ド</t>
    </rPh>
    <rPh sb="30" eb="32">
      <t>ケイカク</t>
    </rPh>
    <rPh sb="33" eb="35">
      <t>チョウサ</t>
    </rPh>
    <rPh sb="36" eb="38">
      <t>サクテイ</t>
    </rPh>
    <rPh sb="39" eb="40">
      <t>オコ</t>
    </rPh>
    <rPh sb="43" eb="45">
      <t>ジッシ</t>
    </rPh>
    <rPh sb="45" eb="47">
      <t>セッケイ</t>
    </rPh>
    <rPh sb="48" eb="49">
      <t>ヘ</t>
    </rPh>
    <rPh sb="50" eb="52">
      <t>ヘイセイ</t>
    </rPh>
    <rPh sb="54" eb="56">
      <t>ネンド</t>
    </rPh>
    <rPh sb="58" eb="60">
      <t>コウシン</t>
    </rPh>
    <rPh sb="61" eb="63">
      <t>カイチク</t>
    </rPh>
    <rPh sb="64" eb="66">
      <t>コウジ</t>
    </rPh>
    <rPh sb="67" eb="69">
      <t>ジッシ</t>
    </rPh>
    <rPh sb="71" eb="73">
      <t>ヨテイ</t>
    </rPh>
    <rPh sb="79" eb="80">
      <t>ゴ</t>
    </rPh>
    <rPh sb="81" eb="83">
      <t>ジュンジ</t>
    </rPh>
    <rPh sb="83" eb="84">
      <t>オコナ</t>
    </rPh>
    <phoneticPr fontId="4"/>
  </si>
  <si>
    <t>下水道整備事業は、管きょ工事が平成31年度で完了予定となっていることから、今後は施設等更新工事が主体となり、ストックマネジメント計画に基づき現在稼働施設の維持管理を行なっていく。また、損益、資産等の的確な把握のため、地方公営企業法の適用による公営企業会計の導入について、検討することとしている。</t>
    <rPh sb="0" eb="2">
      <t>ゲスイ</t>
    </rPh>
    <rPh sb="2" eb="3">
      <t>ドウ</t>
    </rPh>
    <rPh sb="3" eb="5">
      <t>セイビ</t>
    </rPh>
    <rPh sb="5" eb="7">
      <t>ジギョウ</t>
    </rPh>
    <rPh sb="9" eb="10">
      <t>カン</t>
    </rPh>
    <rPh sb="12" eb="14">
      <t>コウジ</t>
    </rPh>
    <rPh sb="15" eb="17">
      <t>ヘイセイ</t>
    </rPh>
    <rPh sb="19" eb="21">
      <t>ネンド</t>
    </rPh>
    <rPh sb="22" eb="24">
      <t>カンリョウ</t>
    </rPh>
    <rPh sb="24" eb="26">
      <t>ヨテイ</t>
    </rPh>
    <rPh sb="37" eb="39">
      <t>コンゴ</t>
    </rPh>
    <rPh sb="40" eb="42">
      <t>シセツ</t>
    </rPh>
    <rPh sb="42" eb="43">
      <t>トウ</t>
    </rPh>
    <rPh sb="43" eb="45">
      <t>コウシン</t>
    </rPh>
    <rPh sb="45" eb="47">
      <t>コウジ</t>
    </rPh>
    <rPh sb="48" eb="50">
      <t>シュタイ</t>
    </rPh>
    <rPh sb="64" eb="66">
      <t>ケイカク</t>
    </rPh>
    <rPh sb="67" eb="68">
      <t>モト</t>
    </rPh>
    <rPh sb="70" eb="72">
      <t>ゲンザイ</t>
    </rPh>
    <rPh sb="72" eb="74">
      <t>カドウ</t>
    </rPh>
    <rPh sb="74" eb="76">
      <t>シセツ</t>
    </rPh>
    <rPh sb="77" eb="79">
      <t>イジ</t>
    </rPh>
    <rPh sb="79" eb="81">
      <t>カンリ</t>
    </rPh>
    <rPh sb="82" eb="83">
      <t>オコ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</si>
</sst>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002832"/>
        <c:axId val="28900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289002832"/>
        <c:axId val="289003224"/>
      </c:lineChart>
      <c:dateAx>
        <c:axId val="289002832"/>
        <c:scaling>
          <c:orientation val="minMax"/>
        </c:scaling>
        <c:delete val="1"/>
        <c:axPos val="b"/>
        <c:numFmt formatCode="ge" sourceLinked="1"/>
        <c:majorTickMark val="none"/>
        <c:minorTickMark val="none"/>
        <c:tickLblPos val="none"/>
        <c:crossAx val="289003224"/>
        <c:crosses val="autoZero"/>
        <c:auto val="1"/>
        <c:lblOffset val="100"/>
        <c:baseTimeUnit val="years"/>
      </c:dateAx>
      <c:valAx>
        <c:axId val="28900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0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45.83</c:v>
                </c:pt>
                <c:pt idx="1">
                  <c:v>48.43</c:v>
                </c:pt>
                <c:pt idx="2">
                  <c:v>50</c:v>
                </c:pt>
                <c:pt idx="3">
                  <c:v>46.27</c:v>
                </c:pt>
                <c:pt idx="4">
                  <c:v>48.51</c:v>
                </c:pt>
              </c:numCache>
            </c:numRef>
          </c:val>
        </c:ser>
        <c:dLbls>
          <c:showLegendKey val="0"/>
          <c:showVal val="0"/>
          <c:showCatName val="0"/>
          <c:showSerName val="0"/>
          <c:showPercent val="0"/>
          <c:showBubbleSize val="0"/>
        </c:dLbls>
        <c:gapWidth val="150"/>
        <c:axId val="347837416"/>
        <c:axId val="34783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347837416"/>
        <c:axId val="347837808"/>
      </c:lineChart>
      <c:dateAx>
        <c:axId val="347837416"/>
        <c:scaling>
          <c:orientation val="minMax"/>
        </c:scaling>
        <c:delete val="1"/>
        <c:axPos val="b"/>
        <c:numFmt formatCode="ge" sourceLinked="1"/>
        <c:majorTickMark val="none"/>
        <c:minorTickMark val="none"/>
        <c:tickLblPos val="none"/>
        <c:crossAx val="347837808"/>
        <c:crosses val="autoZero"/>
        <c:auto val="1"/>
        <c:lblOffset val="100"/>
        <c:baseTimeUnit val="years"/>
      </c:dateAx>
      <c:valAx>
        <c:axId val="34783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3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82.14</c:v>
                </c:pt>
                <c:pt idx="1">
                  <c:v>82.66</c:v>
                </c:pt>
                <c:pt idx="2">
                  <c:v>85.03</c:v>
                </c:pt>
                <c:pt idx="3">
                  <c:v>90.33</c:v>
                </c:pt>
                <c:pt idx="4">
                  <c:v>86.25</c:v>
                </c:pt>
              </c:numCache>
            </c:numRef>
          </c:val>
        </c:ser>
        <c:dLbls>
          <c:showLegendKey val="0"/>
          <c:showVal val="0"/>
          <c:showCatName val="0"/>
          <c:showSerName val="0"/>
          <c:showPercent val="0"/>
          <c:showBubbleSize val="0"/>
        </c:dLbls>
        <c:gapWidth val="150"/>
        <c:axId val="289923384"/>
        <c:axId val="2899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289923384"/>
        <c:axId val="289923776"/>
      </c:lineChart>
      <c:dateAx>
        <c:axId val="289923384"/>
        <c:scaling>
          <c:orientation val="minMax"/>
        </c:scaling>
        <c:delete val="1"/>
        <c:axPos val="b"/>
        <c:numFmt formatCode="ge" sourceLinked="1"/>
        <c:majorTickMark val="none"/>
        <c:minorTickMark val="none"/>
        <c:tickLblPos val="none"/>
        <c:crossAx val="289923776"/>
        <c:crosses val="autoZero"/>
        <c:auto val="1"/>
        <c:lblOffset val="100"/>
        <c:baseTimeUnit val="years"/>
      </c:dateAx>
      <c:valAx>
        <c:axId val="2899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2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78.86</c:v>
                </c:pt>
                <c:pt idx="1">
                  <c:v>81.319999999999993</c:v>
                </c:pt>
                <c:pt idx="2">
                  <c:v>78.86</c:v>
                </c:pt>
                <c:pt idx="3">
                  <c:v>77.45</c:v>
                </c:pt>
                <c:pt idx="4">
                  <c:v>74.650000000000006</c:v>
                </c:pt>
              </c:numCache>
            </c:numRef>
          </c:val>
        </c:ser>
        <c:dLbls>
          <c:showLegendKey val="0"/>
          <c:showVal val="0"/>
          <c:showCatName val="0"/>
          <c:showSerName val="0"/>
          <c:showPercent val="0"/>
          <c:showBubbleSize val="0"/>
        </c:dLbls>
        <c:gapWidth val="150"/>
        <c:axId val="289004400"/>
        <c:axId val="28900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004400"/>
        <c:axId val="289004792"/>
      </c:lineChart>
      <c:dateAx>
        <c:axId val="289004400"/>
        <c:scaling>
          <c:orientation val="minMax"/>
        </c:scaling>
        <c:delete val="1"/>
        <c:axPos val="b"/>
        <c:numFmt formatCode="ge" sourceLinked="1"/>
        <c:majorTickMark val="none"/>
        <c:minorTickMark val="none"/>
        <c:tickLblPos val="none"/>
        <c:crossAx val="289004792"/>
        <c:crosses val="autoZero"/>
        <c:auto val="1"/>
        <c:lblOffset val="100"/>
        <c:baseTimeUnit val="years"/>
      </c:dateAx>
      <c:valAx>
        <c:axId val="28900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0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532936"/>
        <c:axId val="28953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532936"/>
        <c:axId val="289533328"/>
      </c:lineChart>
      <c:dateAx>
        <c:axId val="289532936"/>
        <c:scaling>
          <c:orientation val="minMax"/>
        </c:scaling>
        <c:delete val="1"/>
        <c:axPos val="b"/>
        <c:numFmt formatCode="ge" sourceLinked="1"/>
        <c:majorTickMark val="none"/>
        <c:minorTickMark val="none"/>
        <c:tickLblPos val="none"/>
        <c:crossAx val="289533328"/>
        <c:crosses val="autoZero"/>
        <c:auto val="1"/>
        <c:lblOffset val="100"/>
        <c:baseTimeUnit val="years"/>
      </c:dateAx>
      <c:valAx>
        <c:axId val="28953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3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534504"/>
        <c:axId val="28953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534504"/>
        <c:axId val="289534896"/>
      </c:lineChart>
      <c:dateAx>
        <c:axId val="289534504"/>
        <c:scaling>
          <c:orientation val="minMax"/>
        </c:scaling>
        <c:delete val="1"/>
        <c:axPos val="b"/>
        <c:numFmt formatCode="ge" sourceLinked="1"/>
        <c:majorTickMark val="none"/>
        <c:minorTickMark val="none"/>
        <c:tickLblPos val="none"/>
        <c:crossAx val="289534896"/>
        <c:crosses val="autoZero"/>
        <c:auto val="1"/>
        <c:lblOffset val="100"/>
        <c:baseTimeUnit val="years"/>
      </c:dateAx>
      <c:valAx>
        <c:axId val="28953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3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536072"/>
        <c:axId val="28953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536072"/>
        <c:axId val="289536464"/>
      </c:lineChart>
      <c:dateAx>
        <c:axId val="289536072"/>
        <c:scaling>
          <c:orientation val="minMax"/>
        </c:scaling>
        <c:delete val="1"/>
        <c:axPos val="b"/>
        <c:numFmt formatCode="ge" sourceLinked="1"/>
        <c:majorTickMark val="none"/>
        <c:minorTickMark val="none"/>
        <c:tickLblPos val="none"/>
        <c:crossAx val="289536464"/>
        <c:crosses val="autoZero"/>
        <c:auto val="1"/>
        <c:lblOffset val="100"/>
        <c:baseTimeUnit val="years"/>
      </c:dateAx>
      <c:valAx>
        <c:axId val="2895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3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7718512"/>
        <c:axId val="34771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718512"/>
        <c:axId val="347718904"/>
      </c:lineChart>
      <c:dateAx>
        <c:axId val="347718512"/>
        <c:scaling>
          <c:orientation val="minMax"/>
        </c:scaling>
        <c:delete val="1"/>
        <c:axPos val="b"/>
        <c:numFmt formatCode="ge" sourceLinked="1"/>
        <c:majorTickMark val="none"/>
        <c:minorTickMark val="none"/>
        <c:tickLblPos val="none"/>
        <c:crossAx val="347718904"/>
        <c:crosses val="autoZero"/>
        <c:auto val="1"/>
        <c:lblOffset val="100"/>
        <c:baseTimeUnit val="years"/>
      </c:dateAx>
      <c:valAx>
        <c:axId val="34771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1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7860.02</c:v>
                </c:pt>
                <c:pt idx="1">
                  <c:v>7205.95</c:v>
                </c:pt>
                <c:pt idx="2">
                  <c:v>6922.07</c:v>
                </c:pt>
                <c:pt idx="3">
                  <c:v>6439.26</c:v>
                </c:pt>
                <c:pt idx="4">
                  <c:v>5937.99</c:v>
                </c:pt>
              </c:numCache>
            </c:numRef>
          </c:val>
        </c:ser>
        <c:dLbls>
          <c:showLegendKey val="0"/>
          <c:showVal val="0"/>
          <c:showCatName val="0"/>
          <c:showSerName val="0"/>
          <c:showPercent val="0"/>
          <c:showBubbleSize val="0"/>
        </c:dLbls>
        <c:gapWidth val="150"/>
        <c:axId val="347720080"/>
        <c:axId val="34772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347720080"/>
        <c:axId val="347720472"/>
      </c:lineChart>
      <c:dateAx>
        <c:axId val="347720080"/>
        <c:scaling>
          <c:orientation val="minMax"/>
        </c:scaling>
        <c:delete val="1"/>
        <c:axPos val="b"/>
        <c:numFmt formatCode="ge" sourceLinked="1"/>
        <c:majorTickMark val="none"/>
        <c:minorTickMark val="none"/>
        <c:tickLblPos val="none"/>
        <c:crossAx val="347720472"/>
        <c:crosses val="autoZero"/>
        <c:auto val="1"/>
        <c:lblOffset val="100"/>
        <c:baseTimeUnit val="years"/>
      </c:dateAx>
      <c:valAx>
        <c:axId val="34772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2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109.99</c:v>
                </c:pt>
                <c:pt idx="1">
                  <c:v>98.32</c:v>
                </c:pt>
                <c:pt idx="2">
                  <c:v>93.38</c:v>
                </c:pt>
                <c:pt idx="3">
                  <c:v>95.8</c:v>
                </c:pt>
                <c:pt idx="4">
                  <c:v>87.48</c:v>
                </c:pt>
              </c:numCache>
            </c:numRef>
          </c:val>
        </c:ser>
        <c:dLbls>
          <c:showLegendKey val="0"/>
          <c:showVal val="0"/>
          <c:showCatName val="0"/>
          <c:showSerName val="0"/>
          <c:showPercent val="0"/>
          <c:showBubbleSize val="0"/>
        </c:dLbls>
        <c:gapWidth val="150"/>
        <c:axId val="347834280"/>
        <c:axId val="34783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347834280"/>
        <c:axId val="347834672"/>
      </c:lineChart>
      <c:dateAx>
        <c:axId val="347834280"/>
        <c:scaling>
          <c:orientation val="minMax"/>
        </c:scaling>
        <c:delete val="1"/>
        <c:axPos val="b"/>
        <c:numFmt formatCode="ge" sourceLinked="1"/>
        <c:majorTickMark val="none"/>
        <c:minorTickMark val="none"/>
        <c:tickLblPos val="none"/>
        <c:crossAx val="347834672"/>
        <c:crosses val="autoZero"/>
        <c:auto val="1"/>
        <c:lblOffset val="100"/>
        <c:baseTimeUnit val="years"/>
      </c:dateAx>
      <c:valAx>
        <c:axId val="34783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3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180.98</c:v>
                </c:pt>
                <c:pt idx="1">
                  <c:v>202.85</c:v>
                </c:pt>
                <c:pt idx="2">
                  <c:v>212.96</c:v>
                </c:pt>
                <c:pt idx="3">
                  <c:v>214.47</c:v>
                </c:pt>
                <c:pt idx="4">
                  <c:v>235.83</c:v>
                </c:pt>
              </c:numCache>
            </c:numRef>
          </c:val>
        </c:ser>
        <c:dLbls>
          <c:showLegendKey val="0"/>
          <c:showVal val="0"/>
          <c:showCatName val="0"/>
          <c:showSerName val="0"/>
          <c:showPercent val="0"/>
          <c:showBubbleSize val="0"/>
        </c:dLbls>
        <c:gapWidth val="150"/>
        <c:axId val="347835848"/>
        <c:axId val="34783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347835848"/>
        <c:axId val="347836240"/>
      </c:lineChart>
      <c:dateAx>
        <c:axId val="347835848"/>
        <c:scaling>
          <c:orientation val="minMax"/>
        </c:scaling>
        <c:delete val="1"/>
        <c:axPos val="b"/>
        <c:numFmt formatCode="ge" sourceLinked="1"/>
        <c:majorTickMark val="none"/>
        <c:minorTickMark val="none"/>
        <c:tickLblPos val="none"/>
        <c:crossAx val="347836240"/>
        <c:crosses val="autoZero"/>
        <c:auto val="1"/>
        <c:lblOffset val="100"/>
        <c:baseTimeUnit val="years"/>
      </c:dateAx>
      <c:valAx>
        <c:axId val="34783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3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安平町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8465</v>
      </c>
      <c r="AM8" s="64"/>
      <c r="AN8" s="64"/>
      <c r="AO8" s="64"/>
      <c r="AP8" s="64"/>
      <c r="AQ8" s="64"/>
      <c r="AR8" s="64"/>
      <c r="AS8" s="64"/>
      <c r="AT8" s="63">
        <f>データ!S6</f>
        <v>237.16</v>
      </c>
      <c r="AU8" s="63"/>
      <c r="AV8" s="63"/>
      <c r="AW8" s="63"/>
      <c r="AX8" s="63"/>
      <c r="AY8" s="63"/>
      <c r="AZ8" s="63"/>
      <c r="BA8" s="63"/>
      <c r="BB8" s="63">
        <f>データ!T6</f>
        <v>35.69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39.31</v>
      </c>
      <c r="Q10" s="63"/>
      <c r="R10" s="63"/>
      <c r="S10" s="63"/>
      <c r="T10" s="63"/>
      <c r="U10" s="63"/>
      <c r="V10" s="63"/>
      <c r="W10" s="63">
        <f>データ!P6</f>
        <v>94.86</v>
      </c>
      <c r="X10" s="63"/>
      <c r="Y10" s="63"/>
      <c r="Z10" s="63"/>
      <c r="AA10" s="63"/>
      <c r="AB10" s="63"/>
      <c r="AC10" s="63"/>
      <c r="AD10" s="64">
        <f>データ!Q6</f>
        <v>3880</v>
      </c>
      <c r="AE10" s="64"/>
      <c r="AF10" s="64"/>
      <c r="AG10" s="64"/>
      <c r="AH10" s="64"/>
      <c r="AI10" s="64"/>
      <c r="AJ10" s="64"/>
      <c r="AK10" s="2"/>
      <c r="AL10" s="64">
        <f>データ!U6</f>
        <v>3287</v>
      </c>
      <c r="AM10" s="64"/>
      <c r="AN10" s="64"/>
      <c r="AO10" s="64"/>
      <c r="AP10" s="64"/>
      <c r="AQ10" s="64"/>
      <c r="AR10" s="64"/>
      <c r="AS10" s="64"/>
      <c r="AT10" s="63">
        <f>データ!V6</f>
        <v>1.62</v>
      </c>
      <c r="AU10" s="63"/>
      <c r="AV10" s="63"/>
      <c r="AW10" s="63"/>
      <c r="AX10" s="63"/>
      <c r="AY10" s="63"/>
      <c r="AZ10" s="63"/>
      <c r="BA10" s="63"/>
      <c r="BB10" s="63">
        <f>データ!W6</f>
        <v>2029.01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15857</v>
      </c>
      <c r="D6" s="31">
        <f t="shared" si="3"/>
        <v>47</v>
      </c>
      <c r="E6" s="31">
        <f t="shared" si="3"/>
        <v>17</v>
      </c>
      <c r="F6" s="31">
        <f t="shared" si="3"/>
        <v>1</v>
      </c>
      <c r="G6" s="31">
        <f t="shared" si="3"/>
        <v>0</v>
      </c>
      <c r="H6" s="31" t="str">
        <f t="shared" si="3"/>
        <v>北海道　安平町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39.31</v>
      </c>
      <c r="P6" s="32">
        <f t="shared" si="3"/>
        <v>94.86</v>
      </c>
      <c r="Q6" s="32">
        <f t="shared" si="3"/>
        <v>3880</v>
      </c>
      <c r="R6" s="32">
        <f t="shared" si="3"/>
        <v>8465</v>
      </c>
      <c r="S6" s="32">
        <f t="shared" si="3"/>
        <v>237.16</v>
      </c>
      <c r="T6" s="32">
        <f t="shared" si="3"/>
        <v>35.69</v>
      </c>
      <c r="U6" s="32">
        <f t="shared" si="3"/>
        <v>3287</v>
      </c>
      <c r="V6" s="32">
        <f t="shared" si="3"/>
        <v>1.62</v>
      </c>
      <c r="W6" s="32">
        <f t="shared" si="3"/>
        <v>2029.01</v>
      </c>
      <c r="X6" s="33">
        <f>IF(X7="",NA(),X7)</f>
        <v>78.86</v>
      </c>
      <c r="Y6" s="33">
        <f t="shared" ref="Y6:AG6" si="4">IF(Y7="",NA(),Y7)</f>
        <v>81.319999999999993</v>
      </c>
      <c r="Z6" s="33">
        <f t="shared" si="4"/>
        <v>78.86</v>
      </c>
      <c r="AA6" s="33">
        <f t="shared" si="4"/>
        <v>77.45</v>
      </c>
      <c r="AB6" s="33">
        <f t="shared" si="4"/>
        <v>74.650000000000006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7860.02</v>
      </c>
      <c r="BF6" s="33">
        <f t="shared" ref="BF6:BN6" si="7">IF(BF7="",NA(),BF7)</f>
        <v>7205.95</v>
      </c>
      <c r="BG6" s="33">
        <f t="shared" si="7"/>
        <v>6922.07</v>
      </c>
      <c r="BH6" s="33">
        <f t="shared" si="7"/>
        <v>6439.26</v>
      </c>
      <c r="BI6" s="33">
        <f t="shared" si="7"/>
        <v>5937.99</v>
      </c>
      <c r="BJ6" s="33">
        <f t="shared" si="7"/>
        <v>1734.34</v>
      </c>
      <c r="BK6" s="33">
        <f t="shared" si="7"/>
        <v>1791.46</v>
      </c>
      <c r="BL6" s="33">
        <f t="shared" si="7"/>
        <v>1826.49</v>
      </c>
      <c r="BM6" s="33">
        <f t="shared" si="7"/>
        <v>1696.96</v>
      </c>
      <c r="BN6" s="33">
        <f t="shared" si="7"/>
        <v>1824.34</v>
      </c>
      <c r="BO6" s="32" t="str">
        <f>IF(BO7="","",IF(BO7="-","【-】","【"&amp;SUBSTITUTE(TEXT(BO7,"#,##0.00"),"-","△")&amp;"】"))</f>
        <v>【763.62】</v>
      </c>
      <c r="BP6" s="33">
        <f>IF(BP7="",NA(),BP7)</f>
        <v>109.99</v>
      </c>
      <c r="BQ6" s="33">
        <f t="shared" ref="BQ6:BY6" si="8">IF(BQ7="",NA(),BQ7)</f>
        <v>98.32</v>
      </c>
      <c r="BR6" s="33">
        <f t="shared" si="8"/>
        <v>93.38</v>
      </c>
      <c r="BS6" s="33">
        <f t="shared" si="8"/>
        <v>95.8</v>
      </c>
      <c r="BT6" s="33">
        <f t="shared" si="8"/>
        <v>87.48</v>
      </c>
      <c r="BU6" s="33">
        <f t="shared" si="8"/>
        <v>55.91</v>
      </c>
      <c r="BV6" s="33">
        <f t="shared" si="8"/>
        <v>51.28</v>
      </c>
      <c r="BW6" s="33">
        <f t="shared" si="8"/>
        <v>48</v>
      </c>
      <c r="BX6" s="33">
        <f t="shared" si="8"/>
        <v>47.23</v>
      </c>
      <c r="BY6" s="33">
        <f t="shared" si="8"/>
        <v>54.16</v>
      </c>
      <c r="BZ6" s="32" t="str">
        <f>IF(BZ7="","",IF(BZ7="-","【-】","【"&amp;SUBSTITUTE(TEXT(BZ7,"#,##0.00"),"-","△")&amp;"】"))</f>
        <v>【98.53】</v>
      </c>
      <c r="CA6" s="33">
        <f>IF(CA7="",NA(),CA7)</f>
        <v>180.98</v>
      </c>
      <c r="CB6" s="33">
        <f t="shared" ref="CB6:CJ6" si="9">IF(CB7="",NA(),CB7)</f>
        <v>202.85</v>
      </c>
      <c r="CC6" s="33">
        <f t="shared" si="9"/>
        <v>212.96</v>
      </c>
      <c r="CD6" s="33">
        <f t="shared" si="9"/>
        <v>214.47</v>
      </c>
      <c r="CE6" s="33">
        <f t="shared" si="9"/>
        <v>235.83</v>
      </c>
      <c r="CF6" s="33">
        <f t="shared" si="9"/>
        <v>284.98</v>
      </c>
      <c r="CG6" s="33">
        <f t="shared" si="9"/>
        <v>311.81</v>
      </c>
      <c r="CH6" s="33">
        <f t="shared" si="9"/>
        <v>334.37</v>
      </c>
      <c r="CI6" s="33">
        <f t="shared" si="9"/>
        <v>351.41</v>
      </c>
      <c r="CJ6" s="33">
        <f t="shared" si="9"/>
        <v>307.56</v>
      </c>
      <c r="CK6" s="32" t="str">
        <f>IF(CK7="","",IF(CK7="-","【-】","【"&amp;SUBSTITUTE(TEXT(CK7,"#,##0.00"),"-","△")&amp;"】"))</f>
        <v>【139.70】</v>
      </c>
      <c r="CL6" s="33">
        <f>IF(CL7="",NA(),CL7)</f>
        <v>45.83</v>
      </c>
      <c r="CM6" s="33">
        <f t="shared" ref="CM6:CU6" si="10">IF(CM7="",NA(),CM7)</f>
        <v>48.43</v>
      </c>
      <c r="CN6" s="33">
        <f t="shared" si="10"/>
        <v>50</v>
      </c>
      <c r="CO6" s="33">
        <f t="shared" si="10"/>
        <v>46.27</v>
      </c>
      <c r="CP6" s="33">
        <f t="shared" si="10"/>
        <v>48.51</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82.14</v>
      </c>
      <c r="CX6" s="33">
        <f t="shared" ref="CX6:DF6" si="11">IF(CX7="",NA(),CX7)</f>
        <v>82.66</v>
      </c>
      <c r="CY6" s="33">
        <f t="shared" si="11"/>
        <v>85.03</v>
      </c>
      <c r="CZ6" s="33">
        <f t="shared" si="11"/>
        <v>90.33</v>
      </c>
      <c r="DA6" s="33">
        <f t="shared" si="11"/>
        <v>86.25</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15857</v>
      </c>
      <c r="D7" s="35">
        <v>47</v>
      </c>
      <c r="E7" s="35">
        <v>17</v>
      </c>
      <c r="F7" s="35">
        <v>1</v>
      </c>
      <c r="G7" s="35">
        <v>0</v>
      </c>
      <c r="H7" s="35" t="s">
        <v>96</v>
      </c>
      <c r="I7" s="35" t="s">
        <v>97</v>
      </c>
      <c r="J7" s="35" t="s">
        <v>98</v>
      </c>
      <c r="K7" s="35" t="s">
        <v>99</v>
      </c>
      <c r="L7" s="35" t="s">
        <v>100</v>
      </c>
      <c r="M7" s="36" t="s">
        <v>101</v>
      </c>
      <c r="N7" s="36" t="s">
        <v>102</v>
      </c>
      <c r="O7" s="36">
        <v>39.31</v>
      </c>
      <c r="P7" s="36">
        <v>94.86</v>
      </c>
      <c r="Q7" s="36">
        <v>3880</v>
      </c>
      <c r="R7" s="36">
        <v>8465</v>
      </c>
      <c r="S7" s="36">
        <v>237.16</v>
      </c>
      <c r="T7" s="36">
        <v>35.69</v>
      </c>
      <c r="U7" s="36">
        <v>3287</v>
      </c>
      <c r="V7" s="36">
        <v>1.62</v>
      </c>
      <c r="W7" s="36">
        <v>2029.01</v>
      </c>
      <c r="X7" s="36">
        <v>78.86</v>
      </c>
      <c r="Y7" s="36">
        <v>81.319999999999993</v>
      </c>
      <c r="Z7" s="36">
        <v>78.86</v>
      </c>
      <c r="AA7" s="36">
        <v>77.45</v>
      </c>
      <c r="AB7" s="36">
        <v>74.650000000000006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7860.02</v>
      </c>
      <c r="BF7" s="36">
        <v>7205.95</v>
      </c>
      <c r="BG7" s="36">
        <v>6922.07</v>
      </c>
      <c r="BH7" s="36">
        <v>6439.26</v>
      </c>
      <c r="BI7" s="36">
        <v>5937.99</v>
      </c>
      <c r="BJ7" s="36">
        <v>1734.34</v>
      </c>
      <c r="BK7" s="36">
        <v>1791.46</v>
      </c>
      <c r="BL7" s="36">
        <v>1826.49</v>
      </c>
      <c r="BM7" s="36">
        <v>1696.96</v>
      </c>
      <c r="BN7" s="36">
        <v>1824.34</v>
      </c>
      <c r="BO7" s="36">
        <v>763.62</v>
      </c>
      <c r="BP7" s="36">
        <v>109.99</v>
      </c>
      <c r="BQ7" s="36">
        <v>98.32</v>
      </c>
      <c r="BR7" s="36">
        <v>93.38</v>
      </c>
      <c r="BS7" s="36">
        <v>95.8</v>
      </c>
      <c r="BT7" s="36">
        <v>87.48</v>
      </c>
      <c r="BU7" s="36">
        <v>55.91</v>
      </c>
      <c r="BV7" s="36">
        <v>51.28</v>
      </c>
      <c r="BW7" s="36">
        <v>48</v>
      </c>
      <c r="BX7" s="36">
        <v>47.23</v>
      </c>
      <c r="BY7" s="36">
        <v>54.16</v>
      </c>
      <c r="BZ7" s="36">
        <v>98.53</v>
      </c>
      <c r="CA7" s="36">
        <v>180.98</v>
      </c>
      <c r="CB7" s="36">
        <v>202.85</v>
      </c>
      <c r="CC7" s="36">
        <v>212.96</v>
      </c>
      <c r="CD7" s="36">
        <v>214.47</v>
      </c>
      <c r="CE7" s="36">
        <v>235.83</v>
      </c>
      <c r="CF7" s="36">
        <v>284.98</v>
      </c>
      <c r="CG7" s="36">
        <v>311.81</v>
      </c>
      <c r="CH7" s="36">
        <v>334.37</v>
      </c>
      <c r="CI7" s="36">
        <v>351.41</v>
      </c>
      <c r="CJ7" s="36">
        <v>307.56</v>
      </c>
      <c r="CK7" s="36">
        <v>139.69999999999999</v>
      </c>
      <c r="CL7" s="36">
        <v>45.83</v>
      </c>
      <c r="CM7" s="36">
        <v>48.43</v>
      </c>
      <c r="CN7" s="36">
        <v>50</v>
      </c>
      <c r="CO7" s="36">
        <v>46.27</v>
      </c>
      <c r="CP7" s="36">
        <v>48.51</v>
      </c>
      <c r="CQ7" s="36">
        <v>41.48</v>
      </c>
      <c r="CR7" s="36">
        <v>41.95</v>
      </c>
      <c r="CS7" s="36">
        <v>40.71</v>
      </c>
      <c r="CT7" s="36">
        <v>43.53</v>
      </c>
      <c r="CU7" s="36">
        <v>39.869999999999997</v>
      </c>
      <c r="CV7" s="36">
        <v>60.01</v>
      </c>
      <c r="CW7" s="36">
        <v>82.14</v>
      </c>
      <c r="CX7" s="36">
        <v>82.66</v>
      </c>
      <c r="CY7" s="36">
        <v>85.03</v>
      </c>
      <c r="CZ7" s="36">
        <v>90.33</v>
      </c>
      <c r="DA7" s="36">
        <v>86.25</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2017-02-17T06:02:17Z</cp:lastPrinted>
  <dcterms:created xsi:type="dcterms:W3CDTF">2017-02-08T02:43:50Z</dcterms:created>
  <dcterms:modified xsi:type="dcterms:W3CDTF">2017-02-17T06:02:19Z</dcterms:modified>
  <cp:category/>
</cp:coreProperties>
</file>